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19.12-30.12\"/>
    </mc:Choice>
  </mc:AlternateContent>
  <xr:revisionPtr revIDLastSave="0" documentId="13_ncr:1_{5BE5B11E-B536-47D6-B36F-2A3CE6F91D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лет'!$A$1:$I$25</definedName>
  </definedNames>
  <calcPr calcId="181029"/>
</workbook>
</file>

<file path=xl/calcChain.xml><?xml version="1.0" encoding="utf-8"?>
<calcChain xmlns="http://schemas.openxmlformats.org/spreadsheetml/2006/main">
  <c r="B6" i="1" l="1"/>
  <c r="G5" i="1"/>
  <c r="F5" i="1"/>
  <c r="H9" i="1" l="1"/>
  <c r="D9" i="1"/>
  <c r="E9" i="1"/>
  <c r="C9" i="1"/>
  <c r="B9" i="1"/>
  <c r="G22" i="1"/>
  <c r="F22" i="1"/>
  <c r="D24" i="1" l="1"/>
  <c r="C24" i="1"/>
  <c r="H24" i="1"/>
  <c r="E24" i="1"/>
  <c r="G19" i="1"/>
  <c r="F19" i="1"/>
  <c r="G3" i="1" l="1"/>
  <c r="F3" i="1"/>
  <c r="F23" i="1" l="1"/>
  <c r="G23" i="1"/>
  <c r="F12" i="1"/>
  <c r="G12" i="1"/>
  <c r="F15" i="1"/>
  <c r="G15" i="1"/>
  <c r="F16" i="1"/>
  <c r="G16" i="1"/>
  <c r="E14" i="1"/>
  <c r="C14" i="1"/>
  <c r="G14" i="1" l="1"/>
  <c r="F14" i="1"/>
  <c r="C17" i="1" l="1"/>
  <c r="F13" i="1" l="1"/>
  <c r="G13" i="1"/>
  <c r="C4" i="1" l="1"/>
  <c r="C6" i="1" s="1"/>
  <c r="G8" i="1" l="1"/>
  <c r="G9" i="1" s="1"/>
  <c r="F8" i="1"/>
  <c r="F9" i="1" s="1"/>
  <c r="H4" i="1" l="1"/>
  <c r="H6" i="1" s="1"/>
  <c r="E4" i="1"/>
  <c r="D4" i="1"/>
  <c r="D6" i="1" s="1"/>
  <c r="E6" i="1" l="1"/>
  <c r="F4" i="1"/>
  <c r="G4" i="1"/>
  <c r="B25" i="1"/>
  <c r="F24" i="1" l="1"/>
  <c r="G20" i="1"/>
  <c r="G24" i="1" s="1"/>
  <c r="D17" i="1" l="1"/>
  <c r="D25" i="1" s="1"/>
  <c r="E17" i="1" l="1"/>
  <c r="E25" i="1" s="1"/>
  <c r="C25" i="1" l="1"/>
  <c r="G6" i="1" l="1"/>
  <c r="G17" i="1" l="1"/>
  <c r="G25" i="1" s="1"/>
  <c r="F6" i="1" l="1"/>
  <c r="H17" i="1"/>
  <c r="H25" i="1" s="1"/>
  <c r="F17" i="1" l="1"/>
  <c r="F25" i="1" s="1"/>
</calcChain>
</file>

<file path=xl/sharedStrings.xml><?xml version="1.0" encoding="utf-8"?>
<sst xmlns="http://schemas.openxmlformats.org/spreadsheetml/2006/main" count="40" uniqueCount="37">
  <si>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</si>
  <si>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</si>
  <si>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</si>
  <si>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</si>
  <si>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</si>
  <si>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</si>
  <si>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 xml:space="preserve"> Завтрак</t>
  </si>
  <si>
    <t>Второй завтрак</t>
  </si>
  <si>
    <t>Винегрет овощной</t>
  </si>
  <si>
    <t>Рыба, запеченная с картофелем</t>
  </si>
  <si>
    <t>Хлеб зерновой</t>
  </si>
  <si>
    <t>Кисель плодово-ягодный</t>
  </si>
  <si>
    <t>Фрукты свежие</t>
  </si>
  <si>
    <t>200/10</t>
  </si>
  <si>
    <t>30/20/5</t>
  </si>
  <si>
    <t>Каша рисовая с маслом</t>
  </si>
  <si>
    <t>Каша гречневая рассыпчатая</t>
  </si>
  <si>
    <t>Кофейный напиток на сгущенном молоке</t>
  </si>
  <si>
    <t>Батон с повидлом и маслом</t>
  </si>
  <si>
    <t>ТТК-54</t>
  </si>
  <si>
    <t>ТТК-8</t>
  </si>
  <si>
    <t>ТТК-71</t>
  </si>
  <si>
    <t>ТТК-53</t>
  </si>
  <si>
    <t>ТТК-79</t>
  </si>
  <si>
    <t>ТТК-38</t>
  </si>
  <si>
    <t>ТТК-27</t>
  </si>
  <si>
    <t>ТТК-29</t>
  </si>
  <si>
    <t>ТТК-32</t>
  </si>
  <si>
    <t>Отвар Шиповника</t>
  </si>
  <si>
    <t>ТТК-44</t>
  </si>
  <si>
    <t>ТТК-17</t>
  </si>
  <si>
    <t xml:space="preserve">Овощи свежие </t>
  </si>
  <si>
    <t>Суп овощной на мясном бульоне с сухарями</t>
  </si>
  <si>
    <t>145.3</t>
  </si>
  <si>
    <t>Печень по-строгановски</t>
  </si>
  <si>
    <t>ТТК-108</t>
  </si>
  <si>
    <t>День: 07.12.2023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</si>
</sst>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6" formatCode="0.0;[Red]0.0"/>
  </numFmts>
  <fonts count="5" x14ac:knownFonts="1">
    <font>
      <sz val="10"/>
      <name val="Arial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 wrapText="1"/>
    </xf>
    <xf numFmtId="0" fontId="2" fillId="2" borderId="0" xfId="0" applyFont="1" applyFill="1" applyAlignment="1">
      <alignment horizontal="left"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wrapText="1"/>
    </xf>
    <xf numFmtId="164" fontId="2" fillId="4" borderId="5" xfId="0" applyNumberFormat="1" applyFont="1" applyFill="1" applyBorder="1" applyAlignment="1">
      <alignment horizontal="center" wrapText="1"/>
    </xf>
    <xf numFmtId="1" fontId="2" fillId="0" borderId="2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2" fontId="2" fillId="0" borderId="2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1" fontId="2" fillId="0" borderId="8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/>
    </xf>
    <xf numFmtId="1" fontId="2" fillId="3" borderId="7" xfId="0" applyNumberFormat="1" applyFont="1" applyFill="1" applyBorder="1" applyAlignment="1">
      <alignment vertical="center" wrapText="1"/>
    </xf>
    <xf numFmtId="1" fontId="2" fillId="4" borderId="5" xfId="0" applyNumberFormat="1" applyFont="1" applyFill="1" applyBorder="1" applyAlignment="1">
      <alignment horizontal="center" wrapText="1"/>
    </xf>
    <xf numFmtId="1" fontId="2" fillId="0" borderId="5" xfId="0" applyNumberFormat="1" applyFont="1" applyBorder="1" applyAlignment="1">
      <alignment horizontal="center" wrapText="1"/>
    </xf>
    <xf numFmtId="1" fontId="2" fillId="3" borderId="10" xfId="0" applyNumberFormat="1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3">
      <c r="A1" s="8" t="s">
        <v>36</v>
      </c>
      <c r="B1" s="19">
        <v>9</v>
      </c>
      <c r="C1" s="32"/>
      <c r="D1" s="32"/>
      <c r="E1" s="32"/>
      <c r="F1" s="39"/>
      <c r="G1" s="54"/>
      <c r="H1" s="53"/>
      <c r="I1" s="55"/>
      <c r="J1" s="61"/>
      <c r="K1" s="60"/>
      <c r="L1" s="60"/>
      <c r="M1" s="60"/>
    </row>
    <row r="2" spans="1:13" ht="15.75" x14ac:dyDescent="0.2">
      <c r="A2" s="20" t="s">
        <v>6</v>
      </c>
      <c r="B2" s="21"/>
      <c r="C2" s="21"/>
      <c r="D2" s="21"/>
      <c r="E2" s="21"/>
      <c r="F2" s="56"/>
      <c r="G2" s="56"/>
      <c r="H2" s="21"/>
      <c r="I2" s="40"/>
      <c r="J2" s="61"/>
      <c r="K2" s="60"/>
      <c r="L2" s="60"/>
      <c r="M2" s="60"/>
    </row>
    <row r="3" spans="1:13" ht="15.75" x14ac:dyDescent="0.2">
      <c r="A3" s="2" t="s">
        <v>15</v>
      </c>
      <c r="B3" s="3">
        <v>200</v>
      </c>
      <c r="C3" s="4">
        <v>5.8</v>
      </c>
      <c r="D3" s="4">
        <v>8.3000000000000007</v>
      </c>
      <c r="E3" s="4">
        <v>28.1</v>
      </c>
      <c r="F3" s="43">
        <f>(C3+E3)*4+D3*9</f>
        <v>210.3</v>
      </c>
      <c r="G3" s="43">
        <f>(C3+E3)*17+D3*37</f>
        <v>883.4</v>
      </c>
      <c r="H3" s="7">
        <v>0.9</v>
      </c>
      <c r="I3" s="41" t="s">
        <v>24</v>
      </c>
      <c r="J3" s="61"/>
      <c r="K3" s="60"/>
      <c r="L3" s="60"/>
      <c r="M3" s="60"/>
    </row>
    <row r="4" spans="1:13" ht="15.75" x14ac:dyDescent="0.25">
      <c r="A4" s="2" t="s">
        <v>17</v>
      </c>
      <c r="B4" s="22">
        <v>180</v>
      </c>
      <c r="C4" s="23">
        <f>200/180*4.12</f>
        <v>4.5777777777777784</v>
      </c>
      <c r="D4" s="23">
        <f>200/180*4.53</f>
        <v>5.0333333333333341</v>
      </c>
      <c r="E4" s="23">
        <f>200/180*19.35</f>
        <v>21.500000000000004</v>
      </c>
      <c r="F4" s="52">
        <f t="shared" ref="F4:F5" si="0">(C4+E4)*4+D4*9</f>
        <v>149.61111111111114</v>
      </c>
      <c r="G4" s="43">
        <f t="shared" ref="G4:G5" si="1">(C4+E4)*17+D4*37</f>
        <v>629.55555555555566</v>
      </c>
      <c r="H4" s="17">
        <f>200/180*6.6</f>
        <v>7.333333333333333</v>
      </c>
      <c r="I4" s="41" t="s">
        <v>25</v>
      </c>
      <c r="J4" s="61"/>
      <c r="K4" s="60"/>
      <c r="L4" s="60"/>
      <c r="M4" s="60"/>
    </row>
    <row r="5" spans="1:13" ht="15.75" x14ac:dyDescent="0.25">
      <c r="A5" s="2" t="s">
        <v>18</v>
      </c>
      <c r="B5" s="5" t="s">
        <v>14</v>
      </c>
      <c r="C5" s="4">
        <v>2.8</v>
      </c>
      <c r="D5" s="4">
        <v>3.9</v>
      </c>
      <c r="E5" s="4">
        <v>28.4</v>
      </c>
      <c r="F5" s="38">
        <f t="shared" si="0"/>
        <v>159.9</v>
      </c>
      <c r="G5" s="38">
        <f t="shared" si="1"/>
        <v>674.69999999999993</v>
      </c>
      <c r="H5" s="24">
        <v>0.1</v>
      </c>
      <c r="I5" s="38" t="s">
        <v>26</v>
      </c>
      <c r="J5" s="61"/>
      <c r="K5" s="60"/>
      <c r="L5" s="60"/>
      <c r="M5" s="60"/>
    </row>
    <row r="6" spans="1:13" ht="16.5" thickBot="1" x14ac:dyDescent="0.3">
      <c r="A6" s="6" t="s">
        <v>1</v>
      </c>
      <c r="B6" s="13">
        <f>B3+B4+55</f>
        <v>435</v>
      </c>
      <c r="C6" s="14">
        <f>SUM(C3:C5)</f>
        <v>13.177777777777777</v>
      </c>
      <c r="D6" s="14">
        <f>SUM(D3:D5)</f>
        <v>17.233333333333334</v>
      </c>
      <c r="E6" s="14">
        <f>SUM(E3:E5)</f>
        <v>78</v>
      </c>
      <c r="F6" s="30">
        <f t="shared" ref="F6:H6" si="2">SUM(F3:F5)</f>
        <v>519.81111111111113</v>
      </c>
      <c r="G6" s="30">
        <f t="shared" si="2"/>
        <v>2187.6555555555556</v>
      </c>
      <c r="H6" s="14">
        <f t="shared" si="2"/>
        <v>8.3333333333333321</v>
      </c>
      <c r="I6" s="47"/>
      <c r="J6" s="61"/>
      <c r="K6" s="60"/>
      <c r="L6" s="60"/>
      <c r="M6" s="60"/>
    </row>
    <row r="7" spans="1:13" ht="15.75" x14ac:dyDescent="0.25">
      <c r="A7" s="20" t="s">
        <v>7</v>
      </c>
      <c r="B7" s="21"/>
      <c r="C7" s="21"/>
      <c r="D7" s="21"/>
      <c r="E7" s="21"/>
      <c r="F7" s="56"/>
      <c r="G7" s="56"/>
      <c r="H7" s="21"/>
      <c r="I7" s="48"/>
      <c r="J7" s="61"/>
      <c r="K7" s="60"/>
      <c r="L7" s="60"/>
      <c r="M7" s="60"/>
    </row>
    <row r="8" spans="1:13" ht="16.5" thickBot="1" x14ac:dyDescent="0.3">
      <c r="A8" s="2" t="s">
        <v>12</v>
      </c>
      <c r="B8" s="11">
        <v>110</v>
      </c>
      <c r="C8" s="17">
        <v>0.4</v>
      </c>
      <c r="D8" s="17">
        <v>0.3</v>
      </c>
      <c r="E8" s="17">
        <v>8.6</v>
      </c>
      <c r="F8" s="38">
        <f t="shared" ref="F8" si="3">(C8+E8)*4+D8*9</f>
        <v>38.700000000000003</v>
      </c>
      <c r="G8" s="38">
        <f t="shared" ref="G8" si="4">(C8+E8)*17+D8*37</f>
        <v>164.1</v>
      </c>
      <c r="H8" s="25">
        <v>0.7</v>
      </c>
      <c r="I8" s="38" t="s">
        <v>19</v>
      </c>
      <c r="J8" s="61"/>
      <c r="K8" s="60"/>
      <c r="L8" s="60"/>
      <c r="M8" s="60"/>
    </row>
    <row r="9" spans="1:13" ht="16.5" thickBot="1" x14ac:dyDescent="0.3">
      <c r="A9" s="9" t="s">
        <v>1</v>
      </c>
      <c r="B9" s="34">
        <f>B8</f>
        <v>110</v>
      </c>
      <c r="C9" s="18">
        <f>C8</f>
        <v>0.4</v>
      </c>
      <c r="D9" s="18">
        <f t="shared" ref="D9:E9" si="5">D8</f>
        <v>0.3</v>
      </c>
      <c r="E9" s="18">
        <f t="shared" si="5"/>
        <v>8.6</v>
      </c>
      <c r="F9" s="58">
        <f>F8</f>
        <v>38.700000000000003</v>
      </c>
      <c r="G9" s="58">
        <f>G8</f>
        <v>164.1</v>
      </c>
      <c r="H9" s="18">
        <f>H8</f>
        <v>0.7</v>
      </c>
      <c r="I9" s="49"/>
      <c r="J9" s="61"/>
      <c r="K9" s="60"/>
      <c r="L9" s="60"/>
      <c r="M9" s="60"/>
    </row>
    <row r="10" spans="1:13" ht="15.75" x14ac:dyDescent="0.25">
      <c r="A10" s="35" t="s">
        <v>2</v>
      </c>
      <c r="B10" s="36"/>
      <c r="C10" s="36"/>
      <c r="D10" s="36"/>
      <c r="E10" s="36"/>
      <c r="F10" s="59"/>
      <c r="G10" s="59"/>
      <c r="H10" s="36"/>
      <c r="I10" s="48"/>
      <c r="J10" s="61"/>
      <c r="K10" s="60"/>
      <c r="L10" s="60"/>
      <c r="M10" s="60"/>
    </row>
    <row r="11" spans="1:13" ht="15.75" x14ac:dyDescent="0.25">
      <c r="A11" s="2" t="s">
        <v>31</v>
      </c>
      <c r="B11" s="3">
        <v>30</v>
      </c>
      <c r="C11" s="23">
        <v>0.2</v>
      </c>
      <c r="D11" s="23">
        <v>0</v>
      </c>
      <c r="E11" s="23">
        <v>1.4</v>
      </c>
      <c r="F11" s="43">
        <v>6</v>
      </c>
      <c r="G11" s="43">
        <v>27</v>
      </c>
      <c r="H11" s="7">
        <v>7.5</v>
      </c>
      <c r="I11" s="38" t="s">
        <v>20</v>
      </c>
      <c r="J11" s="61"/>
      <c r="K11" s="60"/>
      <c r="L11" s="60"/>
      <c r="M11" s="60"/>
    </row>
    <row r="12" spans="1:13" ht="31.5" x14ac:dyDescent="0.25">
      <c r="A12" s="2" t="s">
        <v>32</v>
      </c>
      <c r="B12" s="11" t="s">
        <v>13</v>
      </c>
      <c r="C12" s="12">
        <v>4.0999999999999996</v>
      </c>
      <c r="D12" s="12">
        <v>4.9000000000000004</v>
      </c>
      <c r="E12" s="12">
        <v>19.899999999999999</v>
      </c>
      <c r="F12" s="43">
        <f t="shared" ref="F12:F16" si="6">(C12+E12)*4+D12*9</f>
        <v>140.1</v>
      </c>
      <c r="G12" s="43">
        <f t="shared" ref="G12:G16" si="7">(C12+E12)*17+D12*37</f>
        <v>589.29999999999995</v>
      </c>
      <c r="H12" s="17">
        <v>5.7</v>
      </c>
      <c r="I12" s="42" t="s">
        <v>23</v>
      </c>
      <c r="J12" s="61"/>
      <c r="K12" s="60"/>
      <c r="L12" s="60"/>
      <c r="M12" s="60"/>
    </row>
    <row r="13" spans="1:13" ht="15.75" x14ac:dyDescent="0.25">
      <c r="A13" s="10" t="s">
        <v>9</v>
      </c>
      <c r="B13" s="15">
        <v>130</v>
      </c>
      <c r="C13" s="16">
        <v>7</v>
      </c>
      <c r="D13" s="16">
        <v>10</v>
      </c>
      <c r="E13" s="16">
        <v>12</v>
      </c>
      <c r="F13" s="46">
        <f>(C13+E13)*4+D13*9</f>
        <v>166</v>
      </c>
      <c r="G13" s="46">
        <f>(C13+E13)*17+D13*37</f>
        <v>693</v>
      </c>
      <c r="H13" s="26">
        <v>3.7</v>
      </c>
      <c r="I13" s="38" t="s">
        <v>27</v>
      </c>
      <c r="J13" s="61"/>
      <c r="K13" s="60"/>
      <c r="L13" s="60"/>
      <c r="M13" s="60"/>
    </row>
    <row r="14" spans="1:13" ht="15.75" x14ac:dyDescent="0.2">
      <c r="A14" s="2" t="s">
        <v>28</v>
      </c>
      <c r="B14" s="22">
        <v>180</v>
      </c>
      <c r="C14" s="4">
        <f>180/150*0.2</f>
        <v>0.24</v>
      </c>
      <c r="D14" s="4">
        <v>0</v>
      </c>
      <c r="E14" s="4">
        <f>180/150*12.6</f>
        <v>15.12</v>
      </c>
      <c r="F14" s="43">
        <f>(C14+E14)*4+D14*9</f>
        <v>61.44</v>
      </c>
      <c r="G14" s="43">
        <f>(C14+E14)*17+D14*37</f>
        <v>261.12</v>
      </c>
      <c r="H14" s="7">
        <v>5</v>
      </c>
      <c r="I14" s="41" t="s">
        <v>29</v>
      </c>
      <c r="J14" s="61"/>
      <c r="K14" s="60"/>
      <c r="L14" s="60"/>
      <c r="M14" s="60"/>
    </row>
    <row r="15" spans="1:13" ht="15.75" x14ac:dyDescent="0.25">
      <c r="A15" s="2" t="s">
        <v>3</v>
      </c>
      <c r="B15" s="3">
        <v>35</v>
      </c>
      <c r="C15" s="7">
        <v>2.2999999999999998</v>
      </c>
      <c r="D15" s="7">
        <v>0.4</v>
      </c>
      <c r="E15" s="7">
        <v>8.3000000000000007</v>
      </c>
      <c r="F15" s="43">
        <f t="shared" si="6"/>
        <v>46.000000000000007</v>
      </c>
      <c r="G15" s="43">
        <f t="shared" si="7"/>
        <v>195.00000000000003</v>
      </c>
      <c r="H15" s="17">
        <v>0</v>
      </c>
      <c r="I15" s="43"/>
      <c r="J15" s="61"/>
      <c r="K15" s="60"/>
      <c r="L15" s="60"/>
      <c r="M15" s="60"/>
    </row>
    <row r="16" spans="1:13" ht="15.75" x14ac:dyDescent="0.25">
      <c r="A16" s="2" t="s">
        <v>0</v>
      </c>
      <c r="B16" s="3">
        <v>35</v>
      </c>
      <c r="C16" s="7">
        <v>2.7</v>
      </c>
      <c r="D16" s="7">
        <v>0.3</v>
      </c>
      <c r="E16" s="7">
        <v>17.2</v>
      </c>
      <c r="F16" s="43">
        <f t="shared" si="6"/>
        <v>82.3</v>
      </c>
      <c r="G16" s="43">
        <f t="shared" si="7"/>
        <v>349.4</v>
      </c>
      <c r="H16" s="25">
        <v>0</v>
      </c>
      <c r="I16" s="43"/>
      <c r="J16" s="61"/>
      <c r="K16" s="60"/>
      <c r="L16" s="60"/>
      <c r="M16" s="60"/>
    </row>
    <row r="17" spans="1:13" ht="16.5" thickBot="1" x14ac:dyDescent="0.3">
      <c r="A17" s="6" t="s">
        <v>1</v>
      </c>
      <c r="B17" s="13">
        <v>620</v>
      </c>
      <c r="C17" s="14">
        <f t="shared" ref="C17:H17" si="8">SUM(C11:C16)</f>
        <v>16.54</v>
      </c>
      <c r="D17" s="14">
        <f t="shared" si="8"/>
        <v>15.600000000000001</v>
      </c>
      <c r="E17" s="14">
        <f t="shared" si="8"/>
        <v>73.92</v>
      </c>
      <c r="F17" s="30">
        <f t="shared" si="8"/>
        <v>501.84000000000003</v>
      </c>
      <c r="G17" s="30">
        <f t="shared" si="8"/>
        <v>2114.8200000000002</v>
      </c>
      <c r="H17" s="37">
        <f t="shared" si="8"/>
        <v>21.9</v>
      </c>
      <c r="I17" s="33"/>
      <c r="J17" s="61"/>
      <c r="K17" s="60"/>
      <c r="L17" s="60"/>
      <c r="M17" s="60"/>
    </row>
    <row r="18" spans="1:13" ht="15.75" x14ac:dyDescent="0.2">
      <c r="A18" s="20" t="s">
        <v>4</v>
      </c>
      <c r="B18" s="21"/>
      <c r="C18" s="21"/>
      <c r="D18" s="21"/>
      <c r="E18" s="21"/>
      <c r="F18" s="56"/>
      <c r="G18" s="56"/>
      <c r="H18" s="21"/>
      <c r="I18" s="50"/>
      <c r="J18" s="61"/>
      <c r="K18" s="60"/>
      <c r="L18" s="60"/>
      <c r="M18" s="60"/>
    </row>
    <row r="19" spans="1:13" ht="15.75" x14ac:dyDescent="0.25">
      <c r="A19" s="2" t="s">
        <v>8</v>
      </c>
      <c r="B19" s="11">
        <v>50</v>
      </c>
      <c r="C19" s="31">
        <v>0.7</v>
      </c>
      <c r="D19" s="31">
        <v>3</v>
      </c>
      <c r="E19" s="31">
        <v>4.3</v>
      </c>
      <c r="F19" s="38">
        <f>(C19+E19)*4+D19*9</f>
        <v>47</v>
      </c>
      <c r="G19" s="38">
        <f>(C19+E19)*17+D19*37</f>
        <v>196</v>
      </c>
      <c r="H19" s="31">
        <v>5.7</v>
      </c>
      <c r="I19" s="62" t="s">
        <v>30</v>
      </c>
      <c r="J19" s="61"/>
      <c r="K19" s="60"/>
      <c r="L19" s="60"/>
      <c r="M19" s="60"/>
    </row>
    <row r="20" spans="1:13" ht="15" customHeight="1" x14ac:dyDescent="0.25">
      <c r="A20" s="2" t="s">
        <v>16</v>
      </c>
      <c r="B20" s="11">
        <v>100</v>
      </c>
      <c r="C20" s="16">
        <v>4.8</v>
      </c>
      <c r="D20" s="16">
        <v>2.9</v>
      </c>
      <c r="E20" s="16">
        <v>25</v>
      </c>
      <c r="F20" s="38" t="s">
        <v>33</v>
      </c>
      <c r="G20" s="38">
        <f>(C20+E20)*17+D20*37</f>
        <v>613.9</v>
      </c>
      <c r="H20" s="26">
        <v>0</v>
      </c>
      <c r="I20" s="43" t="s">
        <v>21</v>
      </c>
      <c r="J20" s="61"/>
      <c r="K20" s="60"/>
      <c r="L20" s="60"/>
      <c r="M20" s="60"/>
    </row>
    <row r="21" spans="1:13" ht="15.75" x14ac:dyDescent="0.25">
      <c r="A21" s="2" t="s">
        <v>34</v>
      </c>
      <c r="B21" s="3">
        <v>70</v>
      </c>
      <c r="C21" s="4">
        <v>15.35</v>
      </c>
      <c r="D21" s="4">
        <v>14.15</v>
      </c>
      <c r="E21" s="4">
        <v>19.2</v>
      </c>
      <c r="F21" s="38">
        <v>208.48</v>
      </c>
      <c r="G21" s="38">
        <v>800</v>
      </c>
      <c r="H21" s="24">
        <v>10.19</v>
      </c>
      <c r="I21" s="41" t="s">
        <v>35</v>
      </c>
      <c r="J21" s="61"/>
      <c r="K21" s="60"/>
      <c r="L21" s="60"/>
      <c r="M21" s="60"/>
    </row>
    <row r="22" spans="1:13" ht="15.75" x14ac:dyDescent="0.2">
      <c r="A22" s="2" t="s">
        <v>11</v>
      </c>
      <c r="B22" s="22">
        <v>180</v>
      </c>
      <c r="C22" s="4">
        <v>0</v>
      </c>
      <c r="D22" s="4">
        <v>0</v>
      </c>
      <c r="E22" s="4">
        <v>16.899999999999999</v>
      </c>
      <c r="F22" s="43">
        <f t="shared" ref="F22:F23" si="9">(C22+E22)*4+D22*9</f>
        <v>67.599999999999994</v>
      </c>
      <c r="G22" s="43">
        <f t="shared" ref="G22:G23" si="10">(C22+E22)*17+D22*37</f>
        <v>287.29999999999995</v>
      </c>
      <c r="H22" s="7">
        <v>1.4</v>
      </c>
      <c r="I22" s="41" t="s">
        <v>22</v>
      </c>
      <c r="J22" s="61"/>
      <c r="K22" s="60"/>
      <c r="L22" s="60"/>
      <c r="M22" s="60"/>
    </row>
    <row r="23" spans="1:13" ht="15.75" x14ac:dyDescent="0.25">
      <c r="A23" s="2" t="s">
        <v>10</v>
      </c>
      <c r="B23" s="11">
        <v>35</v>
      </c>
      <c r="C23" s="31">
        <v>3</v>
      </c>
      <c r="D23" s="31">
        <v>0.5</v>
      </c>
      <c r="E23" s="31">
        <v>15.8</v>
      </c>
      <c r="F23" s="38">
        <f t="shared" si="9"/>
        <v>79.7</v>
      </c>
      <c r="G23" s="38">
        <f t="shared" si="10"/>
        <v>338.1</v>
      </c>
      <c r="H23" s="25">
        <v>0</v>
      </c>
      <c r="I23" s="51"/>
      <c r="J23" s="61"/>
      <c r="K23" s="60"/>
      <c r="L23" s="60"/>
      <c r="M23" s="60"/>
    </row>
    <row r="24" spans="1:13" ht="16.5" thickBot="1" x14ac:dyDescent="0.3">
      <c r="A24" s="6" t="s">
        <v>1</v>
      </c>
      <c r="B24" s="13">
        <v>435</v>
      </c>
      <c r="C24" s="14">
        <f>SUM(C19:C23)</f>
        <v>23.85</v>
      </c>
      <c r="D24" s="14">
        <f t="shared" ref="D24:E24" si="11">SUM(D19:D23)</f>
        <v>20.55</v>
      </c>
      <c r="E24" s="14">
        <f t="shared" si="11"/>
        <v>81.2</v>
      </c>
      <c r="F24" s="30">
        <f>SUM(F19:F23)</f>
        <v>402.78</v>
      </c>
      <c r="G24" s="30">
        <f>SUM(G19:G23)</f>
        <v>2235.3000000000002</v>
      </c>
      <c r="H24" s="14">
        <f>SUM(H19:H23)</f>
        <v>17.29</v>
      </c>
      <c r="I24" s="44"/>
      <c r="J24" s="61"/>
      <c r="K24" s="60"/>
      <c r="L24" s="60"/>
      <c r="M24" s="60"/>
    </row>
    <row r="25" spans="1:13" ht="16.5" thickBot="1" x14ac:dyDescent="0.3">
      <c r="A25" s="27" t="s">
        <v>5</v>
      </c>
      <c r="B25" s="28">
        <f>B24+B17+B9+B6</f>
        <v>1600</v>
      </c>
      <c r="C25" s="29">
        <f t="shared" ref="C25:H25" si="12">C6+C17+C24+C9</f>
        <v>53.967777777777776</v>
      </c>
      <c r="D25" s="29">
        <f t="shared" si="12"/>
        <v>53.683333333333337</v>
      </c>
      <c r="E25" s="29">
        <f t="shared" si="12"/>
        <v>241.72</v>
      </c>
      <c r="F25" s="57">
        <f t="shared" si="12"/>
        <v>1463.1311111111111</v>
      </c>
      <c r="G25" s="57">
        <f t="shared" si="12"/>
        <v>6701.8755555555563</v>
      </c>
      <c r="H25" s="29">
        <f t="shared" si="12"/>
        <v>48.223333333333329</v>
      </c>
      <c r="I25" s="45"/>
      <c r="J25" s="61"/>
      <c r="K25" s="60"/>
      <c r="L25" s="60"/>
      <c r="M25" s="60"/>
    </row>
  </sheetData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2023-12-01T04:57:12Z</dcterms:modified>
</cp:coreProperties>
</file>