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3.05.-24.05.2024\"/>
    </mc:Choice>
  </mc:AlternateContent>
  <xr:revisionPtr revIDLastSave="0" documentId="13_ncr:1_{D880C727-552F-4731-9186-5EF2F752569E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C6" i="1" l="1"/>
  <c r="H24" i="1" l="1"/>
  <c r="H9" i="1"/>
  <c r="D9" i="1"/>
  <c r="E9" i="1"/>
  <c r="C9" i="1"/>
  <c r="B9" i="1"/>
  <c r="G8" i="1"/>
  <c r="G9" i="1" s="1"/>
  <c r="F8" i="1"/>
  <c r="F9" i="1" s="1"/>
  <c r="E21" i="1"/>
  <c r="E24" i="1" s="1"/>
  <c r="D21" i="1"/>
  <c r="D24" i="1" s="1"/>
  <c r="C21" i="1"/>
  <c r="B21" i="1"/>
  <c r="B24" i="1" s="1"/>
  <c r="G20" i="1"/>
  <c r="F20" i="1"/>
  <c r="C24" i="1" l="1"/>
  <c r="D6" i="1"/>
  <c r="E6" i="1"/>
  <c r="H6" i="1"/>
  <c r="F14" i="1" l="1"/>
  <c r="G22" i="1" l="1"/>
  <c r="F22" i="1"/>
  <c r="E17" i="1"/>
  <c r="C11" i="1"/>
  <c r="C17" i="1" s="1"/>
  <c r="G21" i="1" l="1"/>
  <c r="F21" i="1"/>
  <c r="G13" i="1" l="1"/>
  <c r="F13" i="1"/>
  <c r="G3" i="1" l="1"/>
  <c r="F3" i="1"/>
  <c r="F12" i="1" l="1"/>
  <c r="G12" i="1"/>
  <c r="F23" i="1"/>
  <c r="F24" i="1" s="1"/>
  <c r="G23" i="1"/>
  <c r="G24" i="1" s="1"/>
  <c r="F15" i="1"/>
  <c r="G15" i="1"/>
  <c r="F16" i="1"/>
  <c r="G16" i="1"/>
  <c r="F4" i="1"/>
  <c r="G4" i="1"/>
  <c r="F5" i="1"/>
  <c r="G5" i="1"/>
  <c r="F6" i="1" l="1"/>
  <c r="G6" i="1"/>
  <c r="B25" i="1" l="1"/>
  <c r="D17" i="1" l="1"/>
  <c r="G11" i="1"/>
  <c r="F11" i="1"/>
  <c r="F17" i="1" s="1"/>
  <c r="H17" i="1" l="1"/>
  <c r="C25" i="1" l="1"/>
  <c r="D25" i="1"/>
  <c r="G17" i="1" l="1"/>
  <c r="F25" i="1" l="1"/>
  <c r="H25" i="1"/>
  <c r="G25" i="1"/>
  <c r="E25" i="1"/>
</calcChain>
</file>

<file path=xl/sharedStrings.xml><?xml version="1.0" encoding="utf-8"?>
<sst xmlns="http://schemas.openxmlformats.org/spreadsheetml/2006/main" count="38" uniqueCount="34">
  <si>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</si>
  <si>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</si>
  <si>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</si>
  <si>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</si>
  <si>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</si>
  <si>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</si>
  <si>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 xml:space="preserve"> Завтрак</t>
  </si>
  <si>
    <t>Отвар шиповника</t>
  </si>
  <si>
    <t>Второй завтрак</t>
  </si>
  <si>
    <t>Рыба, запеченная с картофелем</t>
  </si>
  <si>
    <t>Чай зеленый с молоком и сахаром</t>
  </si>
  <si>
    <t>Вареники ленивые с маслом</t>
  </si>
  <si>
    <t>Фрукты свежие</t>
  </si>
  <si>
    <t>200/10</t>
  </si>
  <si>
    <t>130/5</t>
  </si>
  <si>
    <t>Овощи свежие</t>
  </si>
  <si>
    <t>ТТК-2</t>
  </si>
  <si>
    <t>ТТК-54</t>
  </si>
  <si>
    <t>ТТК-8</t>
  </si>
  <si>
    <t>Батон с маслом, сыром</t>
  </si>
  <si>
    <t>ТТК-48</t>
  </si>
  <si>
    <t>30/10/10</t>
  </si>
  <si>
    <t>ТТК-30</t>
  </si>
  <si>
    <t>ТТК-34</t>
  </si>
  <si>
    <t>Напиток клюквенный</t>
  </si>
  <si>
    <t>ТТК-47</t>
  </si>
  <si>
    <t>ТТК-38</t>
  </si>
  <si>
    <t>ТТК-32</t>
  </si>
  <si>
    <t>ТТК-44</t>
  </si>
  <si>
    <t>Суп овощной на мясном бульоне с сухарями и сметаной</t>
  </si>
  <si>
    <t>Булочка "Осенняя"</t>
  </si>
  <si>
    <t>ТТК-79</t>
  </si>
  <si>
    <t>Каша рисовая молочная с маслом</t>
  </si>
  <si>
    <t>День: 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</si>
</sst>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/>
    </xf>
    <xf numFmtId="1" fontId="2" fillId="3" borderId="10" xfId="0" applyNumberFormat="1" applyFont="1" applyFill="1" applyBorder="1" applyAlignment="1">
      <alignment vertic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164" fontId="2" fillId="4" borderId="7" xfId="0" applyNumberFormat="1" applyFont="1" applyFill="1" applyBorder="1" applyAlignment="1">
      <alignment horizontal="center" wrapText="1"/>
    </xf>
    <xf numFmtId="1" fontId="2" fillId="4" borderId="7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25">
      <c r="A1" s="10" t="s">
        <v>33</v>
      </c>
      <c r="B1" s="25">
        <v>8</v>
      </c>
      <c r="C1" s="11"/>
      <c r="D1" s="11"/>
      <c r="E1" s="11"/>
      <c r="F1" s="43"/>
      <c r="G1" s="43"/>
      <c r="H1" s="58"/>
      <c r="I1" s="59"/>
      <c r="J1" s="64"/>
      <c r="K1" s="63"/>
      <c r="L1" s="63"/>
      <c r="M1" s="63"/>
    </row>
    <row r="2" spans="1:13" ht="15.75" x14ac:dyDescent="0.2">
      <c r="A2" s="26" t="s">
        <v>6</v>
      </c>
      <c r="B2" s="27"/>
      <c r="C2" s="27"/>
      <c r="D2" s="27"/>
      <c r="E2" s="27"/>
      <c r="F2" s="60"/>
      <c r="G2" s="60"/>
      <c r="H2" s="27"/>
      <c r="I2" s="53"/>
      <c r="J2" s="64"/>
      <c r="K2" s="63"/>
      <c r="L2" s="63"/>
      <c r="M2" s="63"/>
    </row>
    <row r="3" spans="1:13" ht="15.75" x14ac:dyDescent="0.25">
      <c r="A3" s="35" t="s">
        <v>32</v>
      </c>
      <c r="B3" s="16">
        <v>200</v>
      </c>
      <c r="C3" s="17">
        <v>5.8</v>
      </c>
      <c r="D3" s="17">
        <v>8.3000000000000007</v>
      </c>
      <c r="E3" s="17">
        <v>28.1</v>
      </c>
      <c r="F3" s="42">
        <f t="shared" ref="F3" si="0">(C3+E3)*4+D3*9</f>
        <v>210.3</v>
      </c>
      <c r="G3" s="42">
        <f t="shared" ref="G3" si="1">(C3+E3)*17+D3*37</f>
        <v>883.4</v>
      </c>
      <c r="H3" s="22">
        <v>0.9</v>
      </c>
      <c r="I3" s="46" t="s">
        <v>26</v>
      </c>
      <c r="J3" s="64"/>
      <c r="K3" s="63"/>
      <c r="L3" s="63"/>
      <c r="M3" s="63"/>
    </row>
    <row r="4" spans="1:13" ht="15.75" x14ac:dyDescent="0.25">
      <c r="A4" s="2" t="s">
        <v>19</v>
      </c>
      <c r="B4" s="5" t="s">
        <v>21</v>
      </c>
      <c r="C4" s="4">
        <v>2.4</v>
      </c>
      <c r="D4" s="4">
        <v>7.5</v>
      </c>
      <c r="E4" s="4">
        <v>14.9</v>
      </c>
      <c r="F4" s="42">
        <f t="shared" ref="F4:F5" si="2">(C4+E4)*4+D4*9</f>
        <v>136.69999999999999</v>
      </c>
      <c r="G4" s="42">
        <f t="shared" ref="G4:G5" si="3">(C4+E4)*17+D4*37</f>
        <v>571.6</v>
      </c>
      <c r="H4" s="29">
        <v>0</v>
      </c>
      <c r="I4" s="42" t="s">
        <v>16</v>
      </c>
      <c r="J4" s="64"/>
      <c r="K4" s="63"/>
      <c r="L4" s="63"/>
      <c r="M4" s="63"/>
    </row>
    <row r="5" spans="1:13" ht="15.75" x14ac:dyDescent="0.25">
      <c r="A5" s="2" t="s">
        <v>10</v>
      </c>
      <c r="B5" s="20">
        <v>180</v>
      </c>
      <c r="C5" s="17">
        <v>2.6</v>
      </c>
      <c r="D5" s="17">
        <v>2.2999999999999998</v>
      </c>
      <c r="E5" s="17">
        <v>16</v>
      </c>
      <c r="F5" s="42">
        <f t="shared" si="2"/>
        <v>95.100000000000009</v>
      </c>
      <c r="G5" s="42">
        <f t="shared" si="3"/>
        <v>401.30000000000007</v>
      </c>
      <c r="H5" s="30">
        <v>0.5</v>
      </c>
      <c r="I5" s="42" t="s">
        <v>20</v>
      </c>
      <c r="J5" s="64"/>
      <c r="K5" s="63"/>
      <c r="L5" s="63"/>
      <c r="M5" s="63"/>
    </row>
    <row r="6" spans="1:13" ht="16.5" thickBot="1" x14ac:dyDescent="0.25">
      <c r="A6" s="6" t="s">
        <v>1</v>
      </c>
      <c r="B6" s="7">
        <v>430</v>
      </c>
      <c r="C6" s="7">
        <f t="shared" ref="C6:H6" si="4">SUM(C3:C5)</f>
        <v>10.799999999999999</v>
      </c>
      <c r="D6" s="7">
        <f t="shared" si="4"/>
        <v>18.100000000000001</v>
      </c>
      <c r="E6" s="7">
        <f t="shared" si="4"/>
        <v>59</v>
      </c>
      <c r="F6" s="37">
        <f t="shared" si="4"/>
        <v>442.1</v>
      </c>
      <c r="G6" s="37">
        <f t="shared" si="4"/>
        <v>1856.3000000000002</v>
      </c>
      <c r="H6" s="7">
        <f t="shared" si="4"/>
        <v>1.4</v>
      </c>
      <c r="I6" s="49"/>
      <c r="J6" s="64"/>
      <c r="K6" s="63"/>
      <c r="L6" s="63"/>
      <c r="M6" s="63"/>
    </row>
    <row r="7" spans="1:13" ht="15.75" x14ac:dyDescent="0.2">
      <c r="A7" s="26" t="s">
        <v>8</v>
      </c>
      <c r="B7" s="27"/>
      <c r="C7" s="27"/>
      <c r="D7" s="27"/>
      <c r="E7" s="27"/>
      <c r="F7" s="60"/>
      <c r="G7" s="60"/>
      <c r="H7" s="27"/>
      <c r="I7" s="51"/>
      <c r="J7" s="62"/>
      <c r="K7" s="63"/>
      <c r="L7" s="63"/>
      <c r="M7" s="63"/>
    </row>
    <row r="8" spans="1:13" ht="16.5" thickBot="1" x14ac:dyDescent="0.3">
      <c r="A8" s="38" t="s">
        <v>12</v>
      </c>
      <c r="B8" s="39">
        <v>120</v>
      </c>
      <c r="C8" s="40">
        <v>0.4</v>
      </c>
      <c r="D8" s="40">
        <v>0.3</v>
      </c>
      <c r="E8" s="40">
        <v>8.6</v>
      </c>
      <c r="F8" s="50">
        <f t="shared" ref="F8" si="5">(C8+E8)*4+D8*9</f>
        <v>38.700000000000003</v>
      </c>
      <c r="G8" s="50">
        <f t="shared" ref="G8" si="6">(C8+E8)*17+D8*37</f>
        <v>164.1</v>
      </c>
      <c r="H8" s="41">
        <v>0.7</v>
      </c>
      <c r="I8" s="55" t="s">
        <v>17</v>
      </c>
      <c r="J8" s="64"/>
      <c r="K8" s="63"/>
      <c r="L8" s="63"/>
      <c r="M8" s="63"/>
    </row>
    <row r="9" spans="1:13" ht="16.5" thickBot="1" x14ac:dyDescent="0.3">
      <c r="A9" s="12" t="s">
        <v>1</v>
      </c>
      <c r="B9" s="9">
        <f>B8</f>
        <v>120</v>
      </c>
      <c r="C9" s="13">
        <f>C8</f>
        <v>0.4</v>
      </c>
      <c r="D9" s="13">
        <f t="shared" ref="D9:E9" si="7">D8</f>
        <v>0.3</v>
      </c>
      <c r="E9" s="13">
        <f t="shared" si="7"/>
        <v>8.6</v>
      </c>
      <c r="F9" s="45">
        <f>F8</f>
        <v>38.700000000000003</v>
      </c>
      <c r="G9" s="45">
        <f>G8</f>
        <v>164.1</v>
      </c>
      <c r="H9" s="13">
        <f>H8</f>
        <v>0.7</v>
      </c>
      <c r="I9" s="52"/>
      <c r="J9" s="64"/>
      <c r="K9" s="63"/>
      <c r="L9" s="63"/>
      <c r="M9" s="63"/>
    </row>
    <row r="10" spans="1:13" ht="15.75" x14ac:dyDescent="0.25">
      <c r="A10" s="26" t="s">
        <v>2</v>
      </c>
      <c r="B10" s="27"/>
      <c r="C10" s="27"/>
      <c r="D10" s="27"/>
      <c r="E10" s="27"/>
      <c r="F10" s="60"/>
      <c r="G10" s="60"/>
      <c r="H10" s="27"/>
      <c r="I10" s="54"/>
      <c r="J10" s="64"/>
      <c r="K10" s="63"/>
      <c r="L10" s="63"/>
      <c r="M10" s="63"/>
    </row>
    <row r="11" spans="1:13" ht="15.75" x14ac:dyDescent="0.25">
      <c r="A11" s="2" t="s">
        <v>15</v>
      </c>
      <c r="B11" s="16">
        <v>30</v>
      </c>
      <c r="C11" s="17">
        <f>50/70*0.3</f>
        <v>0.21428571428571427</v>
      </c>
      <c r="D11" s="17">
        <v>0</v>
      </c>
      <c r="E11" s="17">
        <v>1.4</v>
      </c>
      <c r="F11" s="42">
        <f t="shared" ref="F11" si="8">(C11+E11)*4+D11*9</f>
        <v>6.4571428571428564</v>
      </c>
      <c r="G11" s="42">
        <f t="shared" ref="G11" si="9">(C11+E11)*17+D11*37</f>
        <v>27.44285714285714</v>
      </c>
      <c r="H11" s="30">
        <v>7.5</v>
      </c>
      <c r="I11" s="65" t="s">
        <v>18</v>
      </c>
      <c r="J11" s="64"/>
      <c r="K11" s="63"/>
      <c r="L11" s="63"/>
      <c r="M11" s="63"/>
    </row>
    <row r="12" spans="1:13" ht="31.5" x14ac:dyDescent="0.25">
      <c r="A12" s="15" t="s">
        <v>29</v>
      </c>
      <c r="B12" s="20" t="s">
        <v>13</v>
      </c>
      <c r="C12" s="21">
        <v>4.0999999999999996</v>
      </c>
      <c r="D12" s="21">
        <v>4.9000000000000004</v>
      </c>
      <c r="E12" s="21">
        <v>19.899999999999999</v>
      </c>
      <c r="F12" s="42">
        <f>(C12+E12)*4+D12*9</f>
        <v>140.1</v>
      </c>
      <c r="G12" s="47">
        <f>(C12+E12)*17+D12*37</f>
        <v>589.29999999999995</v>
      </c>
      <c r="H12" s="31">
        <v>5.7</v>
      </c>
      <c r="I12" s="42" t="s">
        <v>31</v>
      </c>
      <c r="J12" s="64"/>
      <c r="K12" s="63"/>
      <c r="L12" s="63"/>
      <c r="M12" s="63"/>
    </row>
    <row r="13" spans="1:13" ht="15.75" x14ac:dyDescent="0.2">
      <c r="A13" s="15" t="s">
        <v>9</v>
      </c>
      <c r="B13" s="3">
        <v>130</v>
      </c>
      <c r="C13" s="4">
        <v>7</v>
      </c>
      <c r="D13" s="4">
        <v>10</v>
      </c>
      <c r="E13" s="4">
        <v>12</v>
      </c>
      <c r="F13" s="47">
        <f t="shared" ref="F13:F16" si="10">(C13+E13)*4+D13*9</f>
        <v>166</v>
      </c>
      <c r="G13" s="47">
        <f t="shared" ref="G13:G16" si="11">(C13+E13)*17+D13*37</f>
        <v>693</v>
      </c>
      <c r="H13" s="8">
        <v>3.7</v>
      </c>
      <c r="I13" s="47" t="s">
        <v>27</v>
      </c>
      <c r="J13" s="64"/>
      <c r="K13" s="63"/>
      <c r="L13" s="63"/>
      <c r="M13" s="63"/>
    </row>
    <row r="14" spans="1:13" ht="15.75" x14ac:dyDescent="0.25">
      <c r="A14" s="2" t="s">
        <v>7</v>
      </c>
      <c r="B14" s="3">
        <v>180</v>
      </c>
      <c r="C14" s="4">
        <v>0.2</v>
      </c>
      <c r="D14" s="4">
        <v>0</v>
      </c>
      <c r="E14" s="4">
        <v>15.1</v>
      </c>
      <c r="F14" s="17">
        <f t="shared" si="10"/>
        <v>61.199999999999996</v>
      </c>
      <c r="G14" s="17">
        <v>261</v>
      </c>
      <c r="H14" s="8">
        <v>5</v>
      </c>
      <c r="I14" s="66" t="s">
        <v>28</v>
      </c>
      <c r="J14" s="64"/>
      <c r="K14" s="63"/>
      <c r="L14" s="63"/>
      <c r="M14" s="63"/>
    </row>
    <row r="15" spans="1:13" ht="15.75" x14ac:dyDescent="0.25">
      <c r="A15" s="2" t="s">
        <v>3</v>
      </c>
      <c r="B15" s="3">
        <v>35</v>
      </c>
      <c r="C15" s="8">
        <v>2.2999999999999998</v>
      </c>
      <c r="D15" s="8">
        <v>0.4</v>
      </c>
      <c r="E15" s="8">
        <v>8.3000000000000007</v>
      </c>
      <c r="F15" s="42">
        <f t="shared" si="10"/>
        <v>46.000000000000007</v>
      </c>
      <c r="G15" s="42">
        <f t="shared" si="11"/>
        <v>195.00000000000003</v>
      </c>
      <c r="H15" s="22">
        <v>0</v>
      </c>
      <c r="I15" s="42"/>
      <c r="J15" s="64"/>
      <c r="K15" s="63"/>
      <c r="L15" s="63"/>
      <c r="M15" s="63"/>
    </row>
    <row r="16" spans="1:13" ht="15.75" x14ac:dyDescent="0.25">
      <c r="A16" s="2" t="s">
        <v>0</v>
      </c>
      <c r="B16" s="3">
        <v>35</v>
      </c>
      <c r="C16" s="8">
        <v>2.7</v>
      </c>
      <c r="D16" s="8">
        <v>0.3</v>
      </c>
      <c r="E16" s="8">
        <v>17.2</v>
      </c>
      <c r="F16" s="42">
        <f t="shared" si="10"/>
        <v>82.3</v>
      </c>
      <c r="G16" s="42">
        <f t="shared" si="11"/>
        <v>349.4</v>
      </c>
      <c r="H16" s="30">
        <v>0</v>
      </c>
      <c r="I16" s="56"/>
      <c r="J16" s="64"/>
      <c r="K16" s="63"/>
      <c r="L16" s="63"/>
      <c r="M16" s="63"/>
    </row>
    <row r="17" spans="1:13" ht="16.5" thickBot="1" x14ac:dyDescent="0.3">
      <c r="A17" s="14" t="s">
        <v>1</v>
      </c>
      <c r="B17" s="23">
        <v>620</v>
      </c>
      <c r="C17" s="24">
        <f>SUM(C11:C16)</f>
        <v>16.514285714285712</v>
      </c>
      <c r="D17" s="24">
        <f t="shared" ref="D17:H17" si="12">SUM(D11:D16)</f>
        <v>15.600000000000001</v>
      </c>
      <c r="E17" s="24">
        <f>SUM(E11:E16)</f>
        <v>73.900000000000006</v>
      </c>
      <c r="F17" s="61">
        <f>SUM(F11:F16)</f>
        <v>502.05714285714282</v>
      </c>
      <c r="G17" s="61">
        <f t="shared" si="12"/>
        <v>2115.1428571428573</v>
      </c>
      <c r="H17" s="24">
        <f t="shared" si="12"/>
        <v>21.9</v>
      </c>
      <c r="I17" s="33"/>
      <c r="J17" s="64"/>
      <c r="K17" s="63"/>
      <c r="L17" s="63"/>
      <c r="M17" s="63"/>
    </row>
    <row r="18" spans="1:13" ht="15.75" customHeight="1" x14ac:dyDescent="0.2">
      <c r="A18" s="26" t="s">
        <v>4</v>
      </c>
      <c r="B18" s="27"/>
      <c r="C18" s="27"/>
      <c r="D18" s="27"/>
      <c r="E18" s="27"/>
      <c r="F18" s="60"/>
      <c r="G18" s="60"/>
      <c r="H18" s="27"/>
      <c r="I18" s="44"/>
      <c r="J18" s="64"/>
      <c r="K18" s="63"/>
      <c r="L18" s="63"/>
      <c r="M18" s="63"/>
    </row>
    <row r="19" spans="1:13" ht="15.75" customHeight="1" x14ac:dyDescent="0.25">
      <c r="A19" s="2"/>
      <c r="B19" s="16"/>
      <c r="C19" s="21"/>
      <c r="D19" s="21"/>
      <c r="E19" s="21"/>
      <c r="F19" s="42"/>
      <c r="G19" s="42"/>
      <c r="H19" s="31"/>
      <c r="I19" s="44"/>
      <c r="J19" s="64"/>
      <c r="K19" s="63"/>
      <c r="L19" s="63"/>
      <c r="M19" s="63"/>
    </row>
    <row r="20" spans="1:13" ht="15.75" x14ac:dyDescent="0.25">
      <c r="A20" s="2" t="s">
        <v>11</v>
      </c>
      <c r="B20" s="16" t="s">
        <v>14</v>
      </c>
      <c r="C20" s="21">
        <v>17</v>
      </c>
      <c r="D20" s="21">
        <v>8.5</v>
      </c>
      <c r="E20" s="21">
        <v>19.7</v>
      </c>
      <c r="F20" s="42">
        <f>(C20+E20)*4+D20*9</f>
        <v>223.3</v>
      </c>
      <c r="G20" s="42">
        <f>(C20+E20)*17+D20*37</f>
        <v>938.40000000000009</v>
      </c>
      <c r="H20" s="31">
        <v>3.1</v>
      </c>
      <c r="I20" s="47" t="s">
        <v>22</v>
      </c>
      <c r="J20" s="64"/>
      <c r="K20" s="63"/>
      <c r="L20" s="63"/>
      <c r="M20" s="63"/>
    </row>
    <row r="21" spans="1:13" ht="15.75" x14ac:dyDescent="0.25">
      <c r="A21" s="2" t="s">
        <v>30</v>
      </c>
      <c r="B21" s="16">
        <f>80/60*60</f>
        <v>80</v>
      </c>
      <c r="C21" s="36">
        <f>80/60*4</f>
        <v>5.333333333333333</v>
      </c>
      <c r="D21" s="36">
        <f>80/60*3.8</f>
        <v>5.0666666666666664</v>
      </c>
      <c r="E21" s="36">
        <f>80/60*23.5</f>
        <v>31.333333333333332</v>
      </c>
      <c r="F21" s="42">
        <f t="shared" ref="F21" si="13">(C21+E21)*4+D21*9</f>
        <v>192.26666666666665</v>
      </c>
      <c r="G21" s="47">
        <f t="shared" ref="G21" si="14">(C21+E21)*17+D21*37</f>
        <v>810.8</v>
      </c>
      <c r="H21" s="32">
        <v>0</v>
      </c>
      <c r="I21" s="48" t="s">
        <v>23</v>
      </c>
      <c r="J21" s="64"/>
      <c r="K21" s="63"/>
      <c r="L21" s="63"/>
      <c r="M21" s="63"/>
    </row>
    <row r="22" spans="1:13" ht="15.75" x14ac:dyDescent="0.25">
      <c r="A22" s="2" t="s">
        <v>24</v>
      </c>
      <c r="B22" s="28">
        <v>200</v>
      </c>
      <c r="C22" s="4">
        <v>0</v>
      </c>
      <c r="D22" s="4">
        <v>0</v>
      </c>
      <c r="E22" s="4">
        <v>7.2</v>
      </c>
      <c r="F22" s="42">
        <f t="shared" ref="F22:F23" si="15">(C22+E22)*4+D22*9</f>
        <v>28.8</v>
      </c>
      <c r="G22" s="42">
        <f t="shared" ref="G22:G23" si="16">(C22+E22)*17+D22*37</f>
        <v>122.4</v>
      </c>
      <c r="H22" s="57">
        <v>100</v>
      </c>
      <c r="I22" s="44" t="s">
        <v>25</v>
      </c>
      <c r="J22" s="64"/>
      <c r="K22" s="63"/>
      <c r="L22" s="63"/>
      <c r="M22" s="63"/>
    </row>
    <row r="23" spans="1:13" ht="15.75" x14ac:dyDescent="0.25">
      <c r="A23" s="2" t="s">
        <v>0</v>
      </c>
      <c r="B23" s="16">
        <v>35</v>
      </c>
      <c r="C23" s="34">
        <v>3</v>
      </c>
      <c r="D23" s="34">
        <v>0.5</v>
      </c>
      <c r="E23" s="34">
        <v>15.8</v>
      </c>
      <c r="F23" s="42">
        <f t="shared" si="15"/>
        <v>79.7</v>
      </c>
      <c r="G23" s="42">
        <f t="shared" si="16"/>
        <v>338.1</v>
      </c>
      <c r="H23" s="30">
        <v>0</v>
      </c>
      <c r="I23" s="42"/>
      <c r="J23" s="64"/>
      <c r="K23" s="63"/>
      <c r="L23" s="63"/>
      <c r="M23" s="63"/>
    </row>
    <row r="24" spans="1:13" ht="16.5" thickBot="1" x14ac:dyDescent="0.3">
      <c r="A24" s="6" t="s">
        <v>1</v>
      </c>
      <c r="B24" s="18">
        <f>135+B21+B22+B23+B19</f>
        <v>450</v>
      </c>
      <c r="C24" s="19">
        <f t="shared" ref="C24:H24" si="17">SUM(C19:C23)</f>
        <v>25.333333333333332</v>
      </c>
      <c r="D24" s="19">
        <f t="shared" si="17"/>
        <v>14.066666666666666</v>
      </c>
      <c r="E24" s="19">
        <f t="shared" si="17"/>
        <v>74.033333333333331</v>
      </c>
      <c r="F24" s="33">
        <f t="shared" si="17"/>
        <v>524.06666666666672</v>
      </c>
      <c r="G24" s="33">
        <f t="shared" si="17"/>
        <v>2209.7000000000003</v>
      </c>
      <c r="H24" s="19">
        <f t="shared" si="17"/>
        <v>103.1</v>
      </c>
      <c r="I24" s="42"/>
      <c r="J24" s="64"/>
      <c r="K24" s="63"/>
      <c r="L24" s="63"/>
      <c r="M24" s="63"/>
    </row>
    <row r="25" spans="1:13" ht="16.5" thickBot="1" x14ac:dyDescent="0.3">
      <c r="A25" s="67" t="s">
        <v>5</v>
      </c>
      <c r="B25" s="68">
        <f t="shared" ref="B25:H25" si="18">B24+B17+B9+B6</f>
        <v>1620</v>
      </c>
      <c r="C25" s="68">
        <f t="shared" si="18"/>
        <v>53.047619047619044</v>
      </c>
      <c r="D25" s="68">
        <f t="shared" si="18"/>
        <v>48.06666666666667</v>
      </c>
      <c r="E25" s="68">
        <f t="shared" si="18"/>
        <v>215.53333333333333</v>
      </c>
      <c r="F25" s="69">
        <f t="shared" si="18"/>
        <v>1506.9238095238097</v>
      </c>
      <c r="G25" s="69">
        <f t="shared" si="18"/>
        <v>6345.2428571428582</v>
      </c>
      <c r="H25" s="68">
        <f t="shared" si="18"/>
        <v>127.10000000000001</v>
      </c>
      <c r="I25" s="55"/>
      <c r="J25" s="64"/>
      <c r="K25" s="63"/>
      <c r="L25" s="63"/>
      <c r="M25" s="63"/>
    </row>
    <row r="26" spans="1:13" ht="15.75" x14ac:dyDescent="0.2">
      <c r="A26" s="70"/>
      <c r="B26" s="71"/>
      <c r="C26" s="71"/>
      <c r="D26" s="71"/>
      <c r="E26" s="71"/>
      <c r="F26" s="71"/>
      <c r="G26" s="71"/>
      <c r="H26" s="71"/>
      <c r="I26" s="72"/>
      <c r="J26" s="64"/>
      <c r="K26" s="63"/>
      <c r="L26" s="63"/>
      <c r="M26" s="63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2024-06-10T03:27:02Z</dcterms:modified>
</cp:coreProperties>
</file>