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иск\Мои документы\Делопроизводство\питание\ежедневное меню\ежедневное весна-лето\10.06.-21.06.2024\"/>
    </mc:Choice>
  </mc:AlternateContent>
  <xr:revisionPtr revIDLastSave="0" documentId="13_ncr:1_{4EE04349-BE20-4783-8C8C-F61B0A4114FA}" xr6:coauthVersionLast="47" xr6:coauthVersionMax="47" xr10:uidLastSave="{00000000-0000-0000-0000-000000000000}"/>
  <bookViews>
    <workbookView xWindow="60" yWindow="30" windowWidth="28725" windowHeight="15570" xr2:uid="{00000000-000D-0000-FFFF-FFFF00000000}"/>
  </bookViews>
  <sheets>
    <sheet name="меню 3-7 лет" sheetId="1" r:id="rId1"/>
  </sheets>
  <definedNames>
    <definedName name="_xlnm.Print_Titles" localSheetId="0">'меню 3-7 лет'!$A:$I,'меню 3-7 лет'!#REF!</definedName>
    <definedName name="_xlnm.Print_Area" localSheetId="0">'меню 3-7 лет'!$A$1:$I$26</definedName>
  </definedNames>
  <calcPr calcId="181029"/>
</workbook>
</file>

<file path=xl/calcChain.xml><?xml version="1.0" encoding="utf-8"?>
<calcChain xmlns="http://schemas.openxmlformats.org/spreadsheetml/2006/main">
  <c r="G9" i="1" l="1"/>
  <c r="F9" i="1"/>
  <c r="B25" i="1"/>
  <c r="D19" i="1"/>
  <c r="H19" i="1"/>
  <c r="E15" i="1"/>
  <c r="E19" i="1" s="1"/>
  <c r="C15" i="1"/>
  <c r="C19" i="1" s="1"/>
  <c r="G12" i="1"/>
  <c r="G13" i="1"/>
  <c r="F13" i="1"/>
  <c r="E21" i="1" l="1"/>
  <c r="D21" i="1"/>
  <c r="C21" i="1"/>
  <c r="G23" i="1"/>
  <c r="F23" i="1"/>
  <c r="B7" i="1" l="1"/>
  <c r="G21" i="1"/>
  <c r="E5" i="1"/>
  <c r="D5" i="1"/>
  <c r="C5" i="1"/>
  <c r="F21" i="1" l="1"/>
  <c r="H22" i="1" l="1"/>
  <c r="E22" i="1"/>
  <c r="D22" i="1"/>
  <c r="D25" i="1" s="1"/>
  <c r="C22" i="1"/>
  <c r="C25" i="1" s="1"/>
  <c r="E7" i="1"/>
  <c r="D7" i="1"/>
  <c r="C7" i="1"/>
  <c r="H7" i="1"/>
  <c r="G5" i="1"/>
  <c r="F5" i="1"/>
  <c r="G3" i="1" l="1"/>
  <c r="F3" i="1"/>
  <c r="F14" i="1" l="1"/>
  <c r="G14" i="1"/>
  <c r="F22" i="1"/>
  <c r="G22" i="1"/>
  <c r="F24" i="1"/>
  <c r="G24" i="1"/>
  <c r="F15" i="1"/>
  <c r="G15" i="1"/>
  <c r="F16" i="1"/>
  <c r="G16" i="1"/>
  <c r="F17" i="1"/>
  <c r="G17" i="1"/>
  <c r="F18" i="1"/>
  <c r="G18" i="1"/>
  <c r="F4" i="1"/>
  <c r="G4" i="1"/>
  <c r="F6" i="1"/>
  <c r="G6" i="1"/>
  <c r="F19" i="1" l="1"/>
  <c r="G19" i="1"/>
  <c r="F7" i="1"/>
  <c r="G7" i="1"/>
  <c r="F25" i="1" l="1"/>
  <c r="C10" i="1" l="1"/>
  <c r="E10" i="1" l="1"/>
  <c r="D10" i="1"/>
  <c r="B10" i="1"/>
  <c r="B26" i="1" s="1"/>
  <c r="H10" i="1" l="1"/>
  <c r="H25" i="1" l="1"/>
  <c r="E25" i="1"/>
  <c r="G25" i="1" l="1"/>
  <c r="G10" i="1" l="1"/>
  <c r="F10" i="1" l="1"/>
  <c r="D26" i="1"/>
  <c r="C26" i="1"/>
  <c r="E26" i="1" l="1"/>
  <c r="F26" i="1" l="1"/>
  <c r="G26" i="1"/>
  <c r="H26" i="1"/>
</calcChain>
</file>

<file path=xl/sharedStrings.xml><?xml version="1.0" encoding="utf-8"?>
<sst xmlns="http://schemas.openxmlformats.org/spreadsheetml/2006/main" count="41" uniqueCount="38">
  <si>
    <t>Хлеб пшеничный</t>
  </si>
  <si>
    <t>Итого:</t>
  </si>
  <si>
    <t>Обед</t>
  </si>
  <si>
    <t xml:space="preserve">Хлеб ржаной </t>
  </si>
  <si>
    <t>Полдник</t>
  </si>
  <si>
    <t>Итого за день:</t>
  </si>
  <si>
    <t xml:space="preserve"> Завтрак</t>
  </si>
  <si>
    <t>Второй завтрак</t>
  </si>
  <si>
    <t>Батон с маслом</t>
  </si>
  <si>
    <t>Хлеб зерновой</t>
  </si>
  <si>
    <t>30/10</t>
  </si>
  <si>
    <t>Чай зеленый с лимоном и сахаром</t>
  </si>
  <si>
    <t>Щи на курином бульоне с курицей и сметаной</t>
  </si>
  <si>
    <t>Кофейный напиток на молоке</t>
  </si>
  <si>
    <t>Компот из чернослива и изюма</t>
  </si>
  <si>
    <t>200/20</t>
  </si>
  <si>
    <t>Салат из свеклы с изюмом</t>
  </si>
  <si>
    <t>Пирог с яблоками</t>
  </si>
  <si>
    <t>Пряники</t>
  </si>
  <si>
    <t>150/50</t>
  </si>
  <si>
    <t>Каша перловая рассыпчатая</t>
  </si>
  <si>
    <t>ТТК-3</t>
  </si>
  <si>
    <t>ТТК-14</t>
  </si>
  <si>
    <t>ТТК-42</t>
  </si>
  <si>
    <t>ТТК-94</t>
  </si>
  <si>
    <t>ТТК-89</t>
  </si>
  <si>
    <t>ТТК-20</t>
  </si>
  <si>
    <t>ТТК-35</t>
  </si>
  <si>
    <t>ТТК-62</t>
  </si>
  <si>
    <t>ТТК-15</t>
  </si>
  <si>
    <t>ТТК-103</t>
  </si>
  <si>
    <t xml:space="preserve">Горошница </t>
  </si>
  <si>
    <t>70/30</t>
  </si>
  <si>
    <t>ТТК-88</t>
  </si>
  <si>
    <t>Ряженка</t>
  </si>
  <si>
    <t>Биточки картофельные с соусом молочным</t>
  </si>
  <si>
    <t>Котлеты мясные, запеченные под соусом</t>
  </si>
  <si>
    <t>День: 17.06.2024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</si>
</sst>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;[Red]0.0"/>
  </numFmts>
  <fonts count="5" x14ac:knownFonts="1">
    <font>
      <sz val="10"/>
      <name val="Arial"/>
    </font>
    <font>
      <sz val="10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164" fontId="3" fillId="0" borderId="6" xfId="0" applyNumberFormat="1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 wrapText="1"/>
    </xf>
    <xf numFmtId="0" fontId="2" fillId="2" borderId="0" xfId="0" applyFont="1" applyFill="1" applyAlignment="1">
      <alignment horizontal="left" vertical="center" wrapText="1"/>
    </xf>
    <xf numFmtId="0" fontId="2" fillId="3" borderId="9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wrapText="1"/>
    </xf>
    <xf numFmtId="1" fontId="3" fillId="0" borderId="0" xfId="0" applyNumberFormat="1" applyFont="1" applyAlignment="1">
      <alignment horizontal="center" vertical="center" wrapText="1"/>
    </xf>
    <xf numFmtId="1" fontId="2" fillId="0" borderId="11" xfId="0" applyNumberFormat="1" applyFont="1" applyBorder="1" applyAlignment="1">
      <alignment vertical="center" wrapText="1"/>
    </xf>
    <xf numFmtId="1" fontId="3" fillId="0" borderId="1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vertical="center" wrapText="1"/>
    </xf>
    <xf numFmtId="1" fontId="3" fillId="0" borderId="7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>
      <alignment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3" fillId="0" borderId="12" xfId="0" applyNumberFormat="1" applyFont="1" applyBorder="1" applyAlignment="1">
      <alignment horizontal="center" vertical="center" wrapText="1"/>
    </xf>
    <xf numFmtId="1" fontId="2" fillId="3" borderId="10" xfId="0" applyNumberFormat="1" applyFont="1" applyFill="1" applyBorder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4" fontId="2" fillId="4" borderId="8" xfId="0" applyNumberFormat="1" applyFont="1" applyFill="1" applyBorder="1" applyAlignment="1">
      <alignment horizontal="center" vertical="center" wrapText="1"/>
    </xf>
    <xf numFmtId="1" fontId="2" fillId="4" borderId="8" xfId="0" applyNumberFormat="1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7"/>
  <sheetViews>
    <sheetView tabSelected="1" view="pageBreakPreview" zoomScale="85" zoomScaleSheetLayoutView="85" workbookViewId="0"/>
  </sheetViews>
  <sheetFormatPr defaultRowHeight="12.75" x14ac:dyDescent="0.2"/>
  <cols>
    <col min="1" max="1" width="44.5703125" style="1" customWidth="1"/>
    <col min="2" max="2" width="11.28515625" style="1" customWidth="1"/>
    <col min="3" max="3" width="10.7109375" style="1" customWidth="1"/>
    <col min="4" max="4" width="9.5703125" style="1" bestFit="1" customWidth="1"/>
    <col min="5" max="5" width="10.7109375" style="1" customWidth="1"/>
    <col min="6" max="6" width="11.42578125" style="1" customWidth="1"/>
    <col min="7" max="7" width="10.7109375" style="1" bestFit="1" customWidth="1"/>
    <col min="8" max="8" width="9.85546875" style="1" bestFit="1" customWidth="1"/>
    <col min="9" max="9" width="11.7109375" style="1" bestFit="1" customWidth="1"/>
    <col min="10" max="10" width="6" style="1" customWidth="1"/>
    <col min="11" max="11" width="44.140625" customWidth="1"/>
  </cols>
  <sheetData>
    <row r="1" spans="1:13" ht="15" customHeight="1" thickBot="1" x14ac:dyDescent="0.25">
      <c r="A1" s="12" t="s">
        <v>37</v>
      </c>
      <c r="B1" s="25"/>
      <c r="C1" s="13"/>
      <c r="D1" s="13"/>
      <c r="E1" s="13"/>
      <c r="F1" s="36"/>
      <c r="G1" s="36"/>
      <c r="H1" s="13"/>
      <c r="I1" s="36"/>
      <c r="J1" s="55"/>
      <c r="K1" s="54"/>
      <c r="L1" s="54"/>
      <c r="M1" s="54"/>
    </row>
    <row r="2" spans="1:13" ht="16.5" customHeight="1" x14ac:dyDescent="0.2">
      <c r="A2" s="26" t="s">
        <v>6</v>
      </c>
      <c r="B2" s="27"/>
      <c r="C2" s="27"/>
      <c r="D2" s="27"/>
      <c r="E2" s="27"/>
      <c r="F2" s="53"/>
      <c r="G2" s="53"/>
      <c r="H2" s="27"/>
      <c r="I2" s="37"/>
      <c r="J2" s="55"/>
      <c r="K2" s="54"/>
      <c r="L2" s="54"/>
      <c r="M2" s="54"/>
    </row>
    <row r="3" spans="1:13" ht="15" customHeight="1" x14ac:dyDescent="0.25">
      <c r="A3" s="2" t="s">
        <v>31</v>
      </c>
      <c r="B3" s="3">
        <v>100</v>
      </c>
      <c r="C3" s="29">
        <v>8.8000000000000007</v>
      </c>
      <c r="D3" s="29">
        <v>5</v>
      </c>
      <c r="E3" s="29">
        <v>28.7</v>
      </c>
      <c r="F3" s="52">
        <f t="shared" ref="F3" si="0">(C3+E3)*4+D3*9</f>
        <v>195</v>
      </c>
      <c r="G3" s="40">
        <f t="shared" ref="G3" si="1">(C3+E3)*17+D3*37</f>
        <v>822.5</v>
      </c>
      <c r="H3" s="10">
        <v>0</v>
      </c>
      <c r="I3" s="35" t="s">
        <v>25</v>
      </c>
      <c r="J3" s="55"/>
      <c r="K3" s="54"/>
      <c r="L3" s="54"/>
      <c r="M3" s="54"/>
    </row>
    <row r="4" spans="1:13" ht="15.75" x14ac:dyDescent="0.2">
      <c r="A4" s="2" t="s">
        <v>8</v>
      </c>
      <c r="B4" s="6" t="s">
        <v>10</v>
      </c>
      <c r="C4" s="4">
        <v>2.4</v>
      </c>
      <c r="D4" s="4">
        <v>7.5</v>
      </c>
      <c r="E4" s="4">
        <v>14.9</v>
      </c>
      <c r="F4" s="40">
        <f t="shared" ref="F4:F6" si="2">(C4+E4)*4+D4*9</f>
        <v>136.69999999999999</v>
      </c>
      <c r="G4" s="40">
        <f t="shared" ref="G4:G6" si="3">(C4+E4)*17+D4*37</f>
        <v>571.6</v>
      </c>
      <c r="H4" s="30">
        <v>0</v>
      </c>
      <c r="I4" s="38" t="s">
        <v>22</v>
      </c>
      <c r="J4" s="55"/>
      <c r="K4" s="54"/>
      <c r="L4" s="54"/>
      <c r="M4" s="54"/>
    </row>
    <row r="5" spans="1:13" ht="15.75" x14ac:dyDescent="0.25">
      <c r="A5" s="2" t="s">
        <v>18</v>
      </c>
      <c r="B5" s="20">
        <v>50</v>
      </c>
      <c r="C5" s="21">
        <f>4.8/2</f>
        <v>2.4</v>
      </c>
      <c r="D5" s="21">
        <f>2.8/2</f>
        <v>1.4</v>
      </c>
      <c r="E5" s="21">
        <f>77.7/2</f>
        <v>38.85</v>
      </c>
      <c r="F5" s="35">
        <f t="shared" si="2"/>
        <v>177.6</v>
      </c>
      <c r="G5" s="35">
        <f t="shared" si="3"/>
        <v>753.05</v>
      </c>
      <c r="H5" s="31">
        <v>0</v>
      </c>
      <c r="I5" s="42"/>
      <c r="J5" s="55"/>
      <c r="K5" s="54"/>
      <c r="L5" s="54"/>
      <c r="M5" s="54"/>
    </row>
    <row r="6" spans="1:13" ht="15.75" x14ac:dyDescent="0.2">
      <c r="A6" s="2" t="s">
        <v>11</v>
      </c>
      <c r="B6" s="28">
        <v>180</v>
      </c>
      <c r="C6" s="4">
        <v>0.1</v>
      </c>
      <c r="D6" s="4">
        <v>0</v>
      </c>
      <c r="E6" s="4">
        <v>12</v>
      </c>
      <c r="F6" s="40">
        <f t="shared" si="2"/>
        <v>48.4</v>
      </c>
      <c r="G6" s="40">
        <f t="shared" si="3"/>
        <v>205.7</v>
      </c>
      <c r="H6" s="30">
        <v>2.9</v>
      </c>
      <c r="I6" s="38" t="s">
        <v>21</v>
      </c>
      <c r="J6" s="55"/>
      <c r="K6" s="54"/>
      <c r="L6" s="54"/>
      <c r="M6" s="54"/>
    </row>
    <row r="7" spans="1:13" ht="16.5" thickBot="1" x14ac:dyDescent="0.25">
      <c r="A7" s="7" t="s">
        <v>1</v>
      </c>
      <c r="B7" s="34">
        <f>B3+B5+B6+40</f>
        <v>370</v>
      </c>
      <c r="C7" s="9">
        <f>SUM(C3:C6)</f>
        <v>13.700000000000001</v>
      </c>
      <c r="D7" s="9">
        <f t="shared" ref="D7:H7" si="4">SUM(D3:D6)</f>
        <v>13.9</v>
      </c>
      <c r="E7" s="9">
        <f t="shared" si="4"/>
        <v>94.45</v>
      </c>
      <c r="F7" s="34">
        <f t="shared" si="4"/>
        <v>557.69999999999993</v>
      </c>
      <c r="G7" s="34">
        <f t="shared" si="4"/>
        <v>2352.8499999999995</v>
      </c>
      <c r="H7" s="9">
        <f t="shared" si="4"/>
        <v>2.9</v>
      </c>
      <c r="I7" s="43"/>
      <c r="J7" s="55"/>
      <c r="K7" s="54"/>
      <c r="L7" s="54"/>
      <c r="M7" s="54"/>
    </row>
    <row r="8" spans="1:13" ht="17.25" customHeight="1" x14ac:dyDescent="0.2">
      <c r="A8" s="26" t="s">
        <v>7</v>
      </c>
      <c r="B8" s="27"/>
      <c r="C8" s="27"/>
      <c r="D8" s="27"/>
      <c r="E8" s="27"/>
      <c r="F8" s="53"/>
      <c r="G8" s="53"/>
      <c r="H8" s="27"/>
      <c r="I8" s="44"/>
      <c r="J8" s="55"/>
      <c r="K8" s="54"/>
      <c r="L8" s="54"/>
      <c r="M8" s="54"/>
    </row>
    <row r="9" spans="1:13" ht="20.25" customHeight="1" x14ac:dyDescent="0.2">
      <c r="A9" s="2" t="s">
        <v>34</v>
      </c>
      <c r="B9" s="3">
        <v>180</v>
      </c>
      <c r="C9" s="4">
        <v>4.5999999999999996</v>
      </c>
      <c r="D9" s="4">
        <v>6.4</v>
      </c>
      <c r="E9" s="4">
        <v>9.4</v>
      </c>
      <c r="F9" s="40">
        <f t="shared" ref="F9" si="5">(C9+E9)*4+D9*9</f>
        <v>113.6</v>
      </c>
      <c r="G9" s="40">
        <f t="shared" ref="G9" si="6">(C9+E9)*17+D9*37</f>
        <v>474.8</v>
      </c>
      <c r="H9" s="10">
        <v>0.6</v>
      </c>
      <c r="I9" s="40"/>
      <c r="J9" s="55"/>
      <c r="K9" s="54"/>
      <c r="L9" s="54"/>
      <c r="M9" s="54"/>
    </row>
    <row r="10" spans="1:13" ht="16.5" thickBot="1" x14ac:dyDescent="0.25">
      <c r="A10" s="14" t="s">
        <v>1</v>
      </c>
      <c r="B10" s="11">
        <f t="shared" ref="B10:H10" si="7">SUM(B9:B9)</f>
        <v>180</v>
      </c>
      <c r="C10" s="15">
        <f>SUM(C9:C9)</f>
        <v>4.5999999999999996</v>
      </c>
      <c r="D10" s="15">
        <f t="shared" si="7"/>
        <v>6.4</v>
      </c>
      <c r="E10" s="15">
        <f t="shared" si="7"/>
        <v>9.4</v>
      </c>
      <c r="F10" s="39">
        <f t="shared" si="7"/>
        <v>113.6</v>
      </c>
      <c r="G10" s="39">
        <f t="shared" si="7"/>
        <v>474.8</v>
      </c>
      <c r="H10" s="15">
        <f t="shared" si="7"/>
        <v>0.6</v>
      </c>
      <c r="I10" s="45"/>
      <c r="J10" s="55"/>
      <c r="K10" s="54"/>
      <c r="L10" s="54"/>
      <c r="M10" s="54"/>
    </row>
    <row r="11" spans="1:13" ht="15.75" x14ac:dyDescent="0.2">
      <c r="A11" s="26" t="s">
        <v>2</v>
      </c>
      <c r="B11" s="27"/>
      <c r="C11" s="27"/>
      <c r="D11" s="27"/>
      <c r="E11" s="27"/>
      <c r="F11" s="53"/>
      <c r="G11" s="53"/>
      <c r="H11" s="27"/>
      <c r="I11" s="46"/>
      <c r="J11" s="55"/>
      <c r="K11" s="54"/>
      <c r="L11" s="54"/>
      <c r="M11" s="54"/>
    </row>
    <row r="12" spans="1:13" ht="15.75" x14ac:dyDescent="0.25">
      <c r="A12" s="19" t="s">
        <v>16</v>
      </c>
      <c r="B12" s="20">
        <v>30</v>
      </c>
      <c r="C12" s="33">
        <v>0.4</v>
      </c>
      <c r="D12" s="33">
        <v>1.8</v>
      </c>
      <c r="E12" s="33">
        <v>4.9000000000000004</v>
      </c>
      <c r="F12" s="35">
        <v>38</v>
      </c>
      <c r="G12" s="35">
        <f>(C12+E12)*17+D12*37</f>
        <v>156.70000000000002</v>
      </c>
      <c r="H12" s="33">
        <v>2.4</v>
      </c>
      <c r="I12" s="46" t="s">
        <v>33</v>
      </c>
      <c r="J12" s="55"/>
      <c r="K12" s="54"/>
      <c r="L12" s="54"/>
      <c r="M12" s="54"/>
    </row>
    <row r="13" spans="1:13" ht="31.5" x14ac:dyDescent="0.25">
      <c r="A13" s="19" t="s">
        <v>12</v>
      </c>
      <c r="B13" s="22" t="s">
        <v>15</v>
      </c>
      <c r="C13" s="23">
        <v>5.6</v>
      </c>
      <c r="D13" s="23">
        <v>7.4</v>
      </c>
      <c r="E13" s="23">
        <v>7.6</v>
      </c>
      <c r="F13" s="21">
        <f>(C13+E13)*4+D13*9</f>
        <v>119.4</v>
      </c>
      <c r="G13" s="21">
        <f>(C13+E13)*17+D13*37</f>
        <v>498.2</v>
      </c>
      <c r="H13" s="32">
        <v>25.2</v>
      </c>
      <c r="I13" s="35" t="s">
        <v>26</v>
      </c>
      <c r="J13" s="55"/>
      <c r="K13" s="54"/>
      <c r="L13" s="54"/>
      <c r="M13" s="54"/>
    </row>
    <row r="14" spans="1:13" ht="15.75" x14ac:dyDescent="0.25">
      <c r="A14" s="2" t="s">
        <v>36</v>
      </c>
      <c r="B14" s="20" t="s">
        <v>32</v>
      </c>
      <c r="C14" s="21">
        <v>10.199999999999999</v>
      </c>
      <c r="D14" s="21">
        <v>9.5</v>
      </c>
      <c r="E14" s="21">
        <v>9.9</v>
      </c>
      <c r="F14" s="35">
        <f>(C14+E14)*4+D14*9</f>
        <v>165.9</v>
      </c>
      <c r="G14" s="35">
        <f>(C14+E14)*17+D14*37</f>
        <v>693.2</v>
      </c>
      <c r="H14" s="24">
        <v>0.2</v>
      </c>
      <c r="I14" s="35" t="s">
        <v>27</v>
      </c>
      <c r="J14" s="55"/>
      <c r="K14" s="54"/>
      <c r="L14" s="54"/>
      <c r="M14" s="54"/>
    </row>
    <row r="15" spans="1:13" ht="15.75" x14ac:dyDescent="0.2">
      <c r="A15" s="2" t="s">
        <v>20</v>
      </c>
      <c r="B15" s="3">
        <v>120</v>
      </c>
      <c r="C15" s="4">
        <f>3.6</f>
        <v>3.6</v>
      </c>
      <c r="D15" s="4">
        <v>3.5</v>
      </c>
      <c r="E15" s="4">
        <f>25.4</f>
        <v>25.4</v>
      </c>
      <c r="F15" s="40">
        <f t="shared" ref="F15:F18" si="8">(C15+E15)*4+D15*9</f>
        <v>147.5</v>
      </c>
      <c r="G15" s="40">
        <f t="shared" ref="G15:G18" si="9">(C15+E15)*17+D15*37</f>
        <v>622.5</v>
      </c>
      <c r="H15" s="10">
        <v>0</v>
      </c>
      <c r="I15" s="40" t="s">
        <v>28</v>
      </c>
      <c r="J15" s="55"/>
      <c r="K15" s="54"/>
      <c r="L15" s="54"/>
      <c r="M15" s="54"/>
    </row>
    <row r="16" spans="1:13" ht="15.75" x14ac:dyDescent="0.2">
      <c r="A16" s="2" t="s">
        <v>14</v>
      </c>
      <c r="B16" s="28">
        <v>200</v>
      </c>
      <c r="C16" s="4">
        <v>0.3</v>
      </c>
      <c r="D16" s="4">
        <v>0.1</v>
      </c>
      <c r="E16" s="4">
        <v>21.1</v>
      </c>
      <c r="F16" s="40">
        <f t="shared" si="8"/>
        <v>86.500000000000014</v>
      </c>
      <c r="G16" s="40">
        <f t="shared" si="9"/>
        <v>367.5</v>
      </c>
      <c r="H16" s="10">
        <v>0.27</v>
      </c>
      <c r="I16" s="38" t="s">
        <v>24</v>
      </c>
      <c r="J16" s="55"/>
      <c r="K16" s="54"/>
      <c r="L16" s="54"/>
      <c r="M16" s="54"/>
    </row>
    <row r="17" spans="1:13" ht="15.75" x14ac:dyDescent="0.2">
      <c r="A17" s="2" t="s">
        <v>3</v>
      </c>
      <c r="B17" s="3">
        <v>35</v>
      </c>
      <c r="C17" s="10">
        <v>2.2999999999999998</v>
      </c>
      <c r="D17" s="10">
        <v>0.4</v>
      </c>
      <c r="E17" s="10">
        <v>8.3000000000000007</v>
      </c>
      <c r="F17" s="40">
        <f t="shared" si="8"/>
        <v>46.000000000000007</v>
      </c>
      <c r="G17" s="40">
        <f t="shared" si="9"/>
        <v>195.00000000000003</v>
      </c>
      <c r="H17" s="10">
        <v>0</v>
      </c>
      <c r="I17" s="51"/>
      <c r="J17" s="55"/>
      <c r="K17" s="54"/>
      <c r="L17" s="54"/>
      <c r="M17" s="54"/>
    </row>
    <row r="18" spans="1:13" ht="15.75" customHeight="1" x14ac:dyDescent="0.2">
      <c r="A18" s="2" t="s">
        <v>0</v>
      </c>
      <c r="B18" s="3">
        <v>35</v>
      </c>
      <c r="C18" s="10">
        <v>2.7</v>
      </c>
      <c r="D18" s="10">
        <v>0.3</v>
      </c>
      <c r="E18" s="10">
        <v>17.2</v>
      </c>
      <c r="F18" s="40">
        <f t="shared" si="8"/>
        <v>82.3</v>
      </c>
      <c r="G18" s="40">
        <f t="shared" si="9"/>
        <v>349.4</v>
      </c>
      <c r="H18" s="30">
        <v>0</v>
      </c>
      <c r="I18" s="50"/>
      <c r="J18" s="55"/>
      <c r="K18" s="54"/>
      <c r="L18" s="54"/>
      <c r="M18" s="54"/>
    </row>
    <row r="19" spans="1:13" ht="16.5" thickBot="1" x14ac:dyDescent="0.25">
      <c r="A19" s="16" t="s">
        <v>1</v>
      </c>
      <c r="B19" s="17">
        <v>740</v>
      </c>
      <c r="C19" s="18">
        <f>SUM(C12:C18)</f>
        <v>25.1</v>
      </c>
      <c r="D19" s="18">
        <f t="shared" ref="D19:H19" si="10">SUM(D12:D18)</f>
        <v>23.000000000000004</v>
      </c>
      <c r="E19" s="18">
        <f t="shared" si="10"/>
        <v>94.4</v>
      </c>
      <c r="F19" s="41">
        <f t="shared" si="10"/>
        <v>685.6</v>
      </c>
      <c r="G19" s="41">
        <f t="shared" si="10"/>
        <v>2882.5</v>
      </c>
      <c r="H19" s="18">
        <f t="shared" si="10"/>
        <v>28.069999999999997</v>
      </c>
      <c r="I19" s="47"/>
      <c r="J19" s="55"/>
      <c r="K19" s="54"/>
      <c r="L19" s="54"/>
      <c r="M19" s="54"/>
    </row>
    <row r="20" spans="1:13" ht="15.75" x14ac:dyDescent="0.2">
      <c r="A20" s="26" t="s">
        <v>4</v>
      </c>
      <c r="B20" s="27"/>
      <c r="C20" s="27"/>
      <c r="D20" s="27"/>
      <c r="E20" s="27"/>
      <c r="F20" s="53"/>
      <c r="G20" s="53"/>
      <c r="H20" s="27"/>
      <c r="I20" s="48"/>
      <c r="J20" s="55"/>
      <c r="K20" s="54"/>
      <c r="L20" s="54"/>
      <c r="M20" s="54"/>
    </row>
    <row r="21" spans="1:13" ht="15.75" x14ac:dyDescent="0.25">
      <c r="A21" s="2" t="s">
        <v>35</v>
      </c>
      <c r="B21" s="20" t="s">
        <v>19</v>
      </c>
      <c r="C21" s="21">
        <f>200/125*1.9</f>
        <v>3.04</v>
      </c>
      <c r="D21" s="21">
        <f>200/125*7.9</f>
        <v>12.64</v>
      </c>
      <c r="E21" s="21">
        <f>200/125*15</f>
        <v>24</v>
      </c>
      <c r="F21" s="35">
        <f t="shared" ref="F21" si="11">(C21+E21)*4+D21*9</f>
        <v>221.92000000000002</v>
      </c>
      <c r="G21" s="35">
        <f t="shared" ref="G21" si="12">(C21+E21)*17+D21*37</f>
        <v>927.36</v>
      </c>
      <c r="H21" s="31">
        <v>13.8</v>
      </c>
      <c r="I21" s="5" t="s">
        <v>29</v>
      </c>
      <c r="J21" s="55"/>
      <c r="K21" s="54"/>
      <c r="L21" s="54"/>
      <c r="M21" s="54"/>
    </row>
    <row r="22" spans="1:13" ht="15.75" x14ac:dyDescent="0.25">
      <c r="A22" s="2" t="s">
        <v>17</v>
      </c>
      <c r="B22" s="20">
        <v>60</v>
      </c>
      <c r="C22" s="21">
        <f>60/80*4.5</f>
        <v>3.375</v>
      </c>
      <c r="D22" s="21">
        <f>60/80*5.3</f>
        <v>3.9749999999999996</v>
      </c>
      <c r="E22" s="21">
        <f>60/80*34.1</f>
        <v>25.575000000000003</v>
      </c>
      <c r="F22" s="35">
        <f t="shared" ref="F22:F24" si="13">(C22+E22)*4+D22*9</f>
        <v>151.57500000000002</v>
      </c>
      <c r="G22" s="35">
        <f t="shared" ref="G22:G24" si="14">(C22+E22)*17+D22*37</f>
        <v>639.22500000000002</v>
      </c>
      <c r="H22" s="31">
        <f>60/80*2.2</f>
        <v>1.6500000000000001</v>
      </c>
      <c r="I22" s="21" t="s">
        <v>30</v>
      </c>
      <c r="J22" s="55"/>
      <c r="K22" s="54"/>
      <c r="L22" s="54"/>
      <c r="M22" s="54"/>
    </row>
    <row r="23" spans="1:13" ht="15.75" x14ac:dyDescent="0.25">
      <c r="A23" s="56" t="s">
        <v>13</v>
      </c>
      <c r="B23" s="28">
        <v>180</v>
      </c>
      <c r="C23" s="21">
        <v>0</v>
      </c>
      <c r="D23" s="21">
        <v>0</v>
      </c>
      <c r="E23" s="21">
        <v>11.7</v>
      </c>
      <c r="F23" s="35">
        <f t="shared" si="13"/>
        <v>46.8</v>
      </c>
      <c r="G23" s="35">
        <f t="shared" si="14"/>
        <v>198.89999999999998</v>
      </c>
      <c r="H23" s="31">
        <v>0</v>
      </c>
      <c r="I23" s="38" t="s">
        <v>23</v>
      </c>
      <c r="J23" s="55"/>
      <c r="K23" s="54"/>
      <c r="L23" s="54"/>
      <c r="M23" s="54"/>
    </row>
    <row r="24" spans="1:13" ht="15.75" x14ac:dyDescent="0.25">
      <c r="A24" s="2" t="s">
        <v>9</v>
      </c>
      <c r="B24" s="20">
        <v>35</v>
      </c>
      <c r="C24" s="33">
        <v>3</v>
      </c>
      <c r="D24" s="33">
        <v>0.5</v>
      </c>
      <c r="E24" s="33">
        <v>15.8</v>
      </c>
      <c r="F24" s="35">
        <f t="shared" si="13"/>
        <v>79.7</v>
      </c>
      <c r="G24" s="35">
        <f t="shared" si="14"/>
        <v>338.1</v>
      </c>
      <c r="H24" s="31">
        <v>0</v>
      </c>
      <c r="I24" s="40"/>
      <c r="J24" s="55"/>
      <c r="K24" s="54"/>
      <c r="L24" s="54"/>
      <c r="M24" s="54"/>
    </row>
    <row r="25" spans="1:13" ht="16.5" thickBot="1" x14ac:dyDescent="0.25">
      <c r="A25" s="7" t="s">
        <v>1</v>
      </c>
      <c r="B25" s="8">
        <f>200+B22+B23+B24</f>
        <v>475</v>
      </c>
      <c r="C25" s="9">
        <f>SUM(C21:C24)</f>
        <v>9.4149999999999991</v>
      </c>
      <c r="D25" s="9">
        <f t="shared" ref="D25:H25" si="15">SUM(D21:D24)</f>
        <v>17.115000000000002</v>
      </c>
      <c r="E25" s="9">
        <f t="shared" si="15"/>
        <v>77.075000000000003</v>
      </c>
      <c r="F25" s="34">
        <f t="shared" si="15"/>
        <v>499.995</v>
      </c>
      <c r="G25" s="34">
        <f t="shared" si="15"/>
        <v>2103.585</v>
      </c>
      <c r="H25" s="9">
        <f t="shared" si="15"/>
        <v>15.450000000000001</v>
      </c>
      <c r="I25" s="43"/>
      <c r="J25" s="55"/>
      <c r="K25" s="54"/>
      <c r="L25" s="54"/>
      <c r="M25" s="54"/>
    </row>
    <row r="26" spans="1:13" ht="16.5" thickBot="1" x14ac:dyDescent="0.3">
      <c r="A26" s="59" t="s">
        <v>5</v>
      </c>
      <c r="B26" s="58">
        <f>B25+B19+B10+B7</f>
        <v>1765</v>
      </c>
      <c r="C26" s="57">
        <f t="shared" ref="C26:H26" si="16">C10+C25+C19+C7</f>
        <v>52.815000000000005</v>
      </c>
      <c r="D26" s="57">
        <f t="shared" si="16"/>
        <v>60.414999999999999</v>
      </c>
      <c r="E26" s="57">
        <f t="shared" si="16"/>
        <v>275.32499999999999</v>
      </c>
      <c r="F26" s="58">
        <f t="shared" si="16"/>
        <v>1856.895</v>
      </c>
      <c r="G26" s="58">
        <f t="shared" si="16"/>
        <v>7813.7349999999997</v>
      </c>
      <c r="H26" s="57">
        <f t="shared" si="16"/>
        <v>47.019999999999996</v>
      </c>
      <c r="I26" s="49"/>
      <c r="J26" s="55"/>
      <c r="K26" s="54"/>
      <c r="L26" s="54"/>
      <c r="M26" s="54"/>
    </row>
    <row r="27" spans="1:13" ht="15.75" x14ac:dyDescent="0.2">
      <c r="A27" s="60"/>
      <c r="B27" s="61"/>
      <c r="C27" s="61"/>
      <c r="D27" s="61"/>
      <c r="E27" s="61"/>
      <c r="F27" s="61"/>
      <c r="G27" s="61"/>
      <c r="H27" s="61"/>
      <c r="I27" s="62"/>
      <c r="J27" s="55"/>
      <c r="K27" s="54"/>
      <c r="L27" s="54"/>
      <c r="M27" s="54"/>
    </row>
  </sheetData>
  <mergeCells count="1">
    <mergeCell ref="A27:I27"/>
  </mergeCells>
  <phoneticPr fontId="0" type="noConversion"/>
  <pageMargins left="0.19685039370078741" right="0.19685039370078741" top="0.62992125984251968" bottom="0.19685039370078741" header="0.51181102362204722" footer="0.51181102362204722"/>
  <pageSetup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3-7 лет</vt:lpstr>
      <vt:lpstr>'меню 3-7 лет'!Область_печати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Win10</cp:lastModifiedBy>
  <cp:lastPrinted>2023-03-20T07:52:41Z</cp:lastPrinted>
  <dcterms:created xsi:type="dcterms:W3CDTF">1996-10-08T23:32:33Z</dcterms:created>
  <dcterms:modified xsi:type="dcterms:W3CDTF">2024-06-10T03:38:04Z</dcterms:modified>
</cp:coreProperties>
</file>